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JOUGESUI\share\共有\77_水道事業庶務\09 経営比較分析表\R3\"/>
    </mc:Choice>
  </mc:AlternateContent>
  <workbookProtection workbookAlgorithmName="SHA-512" workbookHashValue="SFYDYt3qqLgdPH4AOcSjScEDhjkjUioApWK8mYz7pT7/hCXmV6njY042JtCJ0q9PR6Tox6kIRZk4QQwVar5Cjg==" workbookSaltValue="wV4dscV+dsAAtJQMqR/N2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<sst xmlns="http://schemas.openxmlformats.org/spreadsheetml/2006/main" count="228" uniqueCount="113">
  <si>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</si>
  <si>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</si>
  <si>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</si>
  <si>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</si>
  <si>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</si>
  <si>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</si>
  <si>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</si>
  <si>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</si>
  <si>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</si>
  <si>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</si>
  <si>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</si>
  <si>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</si>
  <si>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</si>
  <si>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</si>
  <si>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</si>
  <si>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</si>
  <si>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</si>
  <si>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</si>
  <si>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</si>
  <si>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</si>
  <si>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</si>
  <si>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</si>
  <si>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</si>
  <si>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</si>
  <si>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</si>
  <si>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</si>
  <si>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</si>
  <si>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</si>
  <si>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</si>
  <si>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</si>
  <si>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</si>
  <si>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</si>
  <si>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</si>
  <si>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</si>
  <si>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</si>
  <si>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</si>
  <si>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</si>
  <si>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</si>
  <si>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</si>
  <si>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</si>
  <si>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</si>
  <si>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</si>
  <si>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</si>
  <si>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</si>
  <si>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</si>
  <si>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</si>
  <si>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</si>
  <si>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</si>
  <si>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</si>
  <si>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</si>
  <si>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</si>
  <si>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</si>
  <si>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</si>
  <si>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</si>
  <si>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</si>
  <si>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</si>
  <si>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</si>
  <si>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</si>
  <si>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</si>
  <si>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</si>
  <si>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</si>
  <si>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</si>
  <si>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</si>
  <si>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</si>
  <si>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</si>
  <si>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</si>
  <si>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</si>
  <si>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</si>
  <si>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</si>
  <si>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</si>
  <si>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</si>
  <si>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</si>
  <si>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</si>
  <si>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</si>
  <si>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</si>
  <si>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</si>
  <si>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</si>
  <si>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</si>
  <si>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</si>
  <si>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</si>
  <si>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</si>
  <si>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</si>
  <si>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</si>
  <si>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</si>
  <si>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</si>
  <si>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</si>
  <si>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</si>
  <si>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</si>
  <si>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</si>
  <si>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</si>
  <si>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</si>
  <si>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</si>
  <si>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</si>
  <si>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</si>
  <si>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</si>
  <si>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</si>
  <si>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</si>
  <si>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</si>
  <si>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</si>
  <si>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</si>
  <si>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</si>
  <si>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</si>
  <si>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</si>
  <si>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</si>
  <si>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</si>
  <si>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</si>
  <si>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</si>
  <si>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</si>
  <si>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</si>
  <si>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</si>
  <si>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①有形固定資産減価償却率は類似団体平均に比べ低い。これは統合前の簡易水道において施設更新に投資してきた結果といえる。
②前年度同様、管路経年化率は類似団体平均と比べ低くなり、③管路更新率は類似団体平均より高いペースで、経年劣化した管路を順次更新している。</t>
    <phoneticPr fontId="4"/>
  </si>
  <si>
    <t>老朽管の更新事業を継続し、管路以外の施設も規模等の適正化を考慮した更新を順次進め、経営の効率性の改善を図る必要がある。同時に、給水人口減少に伴う給水収益の減少は避けられないため、経費節減の様々な手法の実行により事業資金を確保しつつ、持続可能な事業運営と経営基盤の強化に取り組んでいかなければならない。</t>
    <phoneticPr fontId="4"/>
  </si>
  <si>
    <t>①近年経常収支比率は100％を超えており黒字を維持している。
②累積欠損金比率は0％であり、損失の計上はない。
③流動比率は100％を超えており、債務支払に関しては順調である。
④企業債残高対給水収益比率は類似団体平均と比べて高い。今後も、老朽管更新の継続的実施による企業債残高の高止まりと、給水収益のさらなる減少が見込まれることから、指標の悪化が予想される。
⑤料金回収率は前年度より上昇している。一時的な人件費の減少による改善であり、今後は悪化が予想される。
⑥給水原価は類似団体平均より高く、有収水量減少に伴い上昇傾向にある。
⑦施設利用率については配水量の減少に伴い悪化傾向にある。
⑧有収率は近年の石綿セメント管等の老朽管布設替により徐々に改善してきた。</t>
    <rPh sb="116" eb="118">
      <t>コンゴ</t>
    </rPh>
    <rPh sb="120" eb="123">
      <t>ロウキュウカン</t>
    </rPh>
    <rPh sb="126" eb="128">
      <t>ケイゾク</t>
    </rPh>
    <rPh sb="128" eb="129">
      <t>テキ</t>
    </rPh>
    <rPh sb="129" eb="131">
      <t>ジッシ</t>
    </rPh>
    <rPh sb="134" eb="139">
      <t>キギョウサイザンダカ</t>
    </rPh>
    <rPh sb="140" eb="142">
      <t>タカド</t>
    </rPh>
    <rPh sb="146" eb="148">
      <t>キュウスイ</t>
    </rPh>
    <rPh sb="148" eb="150">
      <t>シュウエキ</t>
    </rPh>
    <rPh sb="158" eb="160">
      <t>ミコ</t>
    </rPh>
    <rPh sb="168" eb="170">
      <t>シヒョウ</t>
    </rPh>
    <rPh sb="171" eb="173">
      <t>アッカ</t>
    </rPh>
    <rPh sb="174" eb="176">
      <t>ヨソウ</t>
    </rPh>
    <rPh sb="200" eb="203">
      <t>イチジテキ</t>
    </rPh>
    <rPh sb="204" eb="207">
      <t>ジンケンヒ</t>
    </rPh>
    <rPh sb="208" eb="210">
      <t>ゲンショウ</t>
    </rPh>
    <rPh sb="213" eb="215">
      <t>カイゼン</t>
    </rPh>
    <rPh sb="219" eb="221">
      <t>コンゴ</t>
    </rPh>
    <rPh sb="222" eb="224">
      <t>アッカ</t>
    </rPh>
    <rPh sb="225" eb="227">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</si>
</sst>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0.87</c:v>
                </c:pt>
                <c:pt idx="1">
                  <c:v>1.35</c:v>
                </c:pt>
                <c:pt idx="2">
                  <c:v>1.49</c:v>
                </c:pt>
                <c:pt idx="3">
                  <c:v>1.69</c:v>
                </c:pt>
                <c:pt idx="4">
                  <c:v>0.97</c:v>
                </c:pt>
              </c:numCache>
            </c:numRef>
          </c:val>
          <c:extLst>
            <c:ext xmlns:c16="http://schemas.microsoft.com/office/drawing/2014/chart" uri="{C3380CC4-5D6E-409C-BE32-E72D297353CC}">
              <c16:uniqueId val="{00000000-3317-4A2A-B751-048DB9EB4DA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0.5</c:v>
                </c:pt>
              </c:numCache>
            </c:numRef>
          </c:val>
          <c:smooth val="0"/>
          <c:extLst>
            <c:ext xmlns:c16="http://schemas.microsoft.com/office/drawing/2014/chart" uri="{C3380CC4-5D6E-409C-BE32-E72D297353CC}">
              <c16:uniqueId val="{00000001-3317-4A2A-B751-048DB9EB4DA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55.72</c:v>
                </c:pt>
                <c:pt idx="1">
                  <c:v>47.79</c:v>
                </c:pt>
                <c:pt idx="2">
                  <c:v>45.19</c:v>
                </c:pt>
                <c:pt idx="3">
                  <c:v>43.52</c:v>
                </c:pt>
                <c:pt idx="4">
                  <c:v>42.43</c:v>
                </c:pt>
              </c:numCache>
            </c:numRef>
          </c:val>
          <c:extLst>
            <c:ext xmlns:c16="http://schemas.microsoft.com/office/drawing/2014/chart" uri="{C3380CC4-5D6E-409C-BE32-E72D297353CC}">
              <c16:uniqueId val="{00000000-9BE0-4B0B-86B0-6351E382FEE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53.87</c:v>
                </c:pt>
              </c:numCache>
            </c:numRef>
          </c:val>
          <c:smooth val="0"/>
          <c:extLst>
            <c:ext xmlns:c16="http://schemas.microsoft.com/office/drawing/2014/chart" uri="{C3380CC4-5D6E-409C-BE32-E72D297353CC}">
              <c16:uniqueId val="{00000001-9BE0-4B0B-86B0-6351E382FEE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76.2</c:v>
                </c:pt>
                <c:pt idx="1">
                  <c:v>78.14</c:v>
                </c:pt>
                <c:pt idx="2">
                  <c:v>80.239999999999995</c:v>
                </c:pt>
                <c:pt idx="3">
                  <c:v>81.3</c:v>
                </c:pt>
                <c:pt idx="4">
                  <c:v>82.66</c:v>
                </c:pt>
              </c:numCache>
            </c:numRef>
          </c:val>
          <c:extLst>
            <c:ext xmlns:c16="http://schemas.microsoft.com/office/drawing/2014/chart" uri="{C3380CC4-5D6E-409C-BE32-E72D297353CC}">
              <c16:uniqueId val="{00000000-D652-4389-9DEA-468BE1C6D3F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79.489999999999995</c:v>
                </c:pt>
              </c:numCache>
            </c:numRef>
          </c:val>
          <c:smooth val="0"/>
          <c:extLst>
            <c:ext xmlns:c16="http://schemas.microsoft.com/office/drawing/2014/chart" uri="{C3380CC4-5D6E-409C-BE32-E72D297353CC}">
              <c16:uniqueId val="{00000001-D652-4389-9DEA-468BE1C6D3F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104.46</c:v>
                </c:pt>
                <c:pt idx="1">
                  <c:v>103.61</c:v>
                </c:pt>
                <c:pt idx="2">
                  <c:v>106.22</c:v>
                </c:pt>
                <c:pt idx="3">
                  <c:v>104.81</c:v>
                </c:pt>
                <c:pt idx="4">
                  <c:v>106.89</c:v>
                </c:pt>
              </c:numCache>
            </c:numRef>
          </c:val>
          <c:extLst>
            <c:ext xmlns:c16="http://schemas.microsoft.com/office/drawing/2014/chart" uri="{C3380CC4-5D6E-409C-BE32-E72D297353CC}">
              <c16:uniqueId val="{00000000-F251-4FD7-A714-320C5CA5AD6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107.81</c:v>
                </c:pt>
              </c:numCache>
            </c:numRef>
          </c:val>
          <c:smooth val="0"/>
          <c:extLst>
            <c:ext xmlns:c16="http://schemas.microsoft.com/office/drawing/2014/chart" uri="{C3380CC4-5D6E-409C-BE32-E72D297353CC}">
              <c16:uniqueId val="{00000001-F251-4FD7-A714-320C5CA5AD6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37.17</c:v>
                </c:pt>
                <c:pt idx="1">
                  <c:v>38.78</c:v>
                </c:pt>
                <c:pt idx="2">
                  <c:v>40.15</c:v>
                </c:pt>
                <c:pt idx="3">
                  <c:v>41.59</c:v>
                </c:pt>
                <c:pt idx="4">
                  <c:v>40.200000000000003</c:v>
                </c:pt>
              </c:numCache>
            </c:numRef>
          </c:val>
          <c:extLst>
            <c:ext xmlns:c16="http://schemas.microsoft.com/office/drawing/2014/chart" uri="{C3380CC4-5D6E-409C-BE32-E72D297353CC}">
              <c16:uniqueId val="{00000000-3FFF-4EC9-AFB2-4EF7A78D11E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50.75</c:v>
                </c:pt>
              </c:numCache>
            </c:numRef>
          </c:val>
          <c:smooth val="0"/>
          <c:extLst>
            <c:ext xmlns:c16="http://schemas.microsoft.com/office/drawing/2014/chart" uri="{C3380CC4-5D6E-409C-BE32-E72D297353CC}">
              <c16:uniqueId val="{00000001-3FFF-4EC9-AFB2-4EF7A78D11E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16.03</c:v>
                </c:pt>
                <c:pt idx="1">
                  <c:v>16.579999999999998</c:v>
                </c:pt>
                <c:pt idx="2">
                  <c:v>15.78</c:v>
                </c:pt>
                <c:pt idx="3">
                  <c:v>14.49</c:v>
                </c:pt>
                <c:pt idx="4">
                  <c:v>13.92</c:v>
                </c:pt>
              </c:numCache>
            </c:numRef>
          </c:val>
          <c:extLst>
            <c:ext xmlns:c16="http://schemas.microsoft.com/office/drawing/2014/chart" uri="{C3380CC4-5D6E-409C-BE32-E72D297353CC}">
              <c16:uniqueId val="{00000000-01E6-4205-9E6C-768FAA15C6C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21.14</c:v>
                </c:pt>
              </c:numCache>
            </c:numRef>
          </c:val>
          <c:smooth val="0"/>
          <c:extLst>
            <c:ext xmlns:c16="http://schemas.microsoft.com/office/drawing/2014/chart" uri="{C3380CC4-5D6E-409C-BE32-E72D297353CC}">
              <c16:uniqueId val="{00000001-01E6-4205-9E6C-768FAA15C6C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78-4C06-9A64-0DFB7C3B8A5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8.86</c:v>
                </c:pt>
              </c:numCache>
            </c:numRef>
          </c:val>
          <c:smooth val="0"/>
          <c:extLst>
            <c:ext xmlns:c16="http://schemas.microsoft.com/office/drawing/2014/chart" uri="{C3380CC4-5D6E-409C-BE32-E72D297353CC}">
              <c16:uniqueId val="{00000001-D378-4C06-9A64-0DFB7C3B8A5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255.03</c:v>
                </c:pt>
                <c:pt idx="1">
                  <c:v>230.05</c:v>
                </c:pt>
                <c:pt idx="2">
                  <c:v>172.27</c:v>
                </c:pt>
                <c:pt idx="3">
                  <c:v>149.52000000000001</c:v>
                </c:pt>
                <c:pt idx="4">
                  <c:v>233.11</c:v>
                </c:pt>
              </c:numCache>
            </c:numRef>
          </c:val>
          <c:extLst>
            <c:ext xmlns:c16="http://schemas.microsoft.com/office/drawing/2014/chart" uri="{C3380CC4-5D6E-409C-BE32-E72D297353CC}">
              <c16:uniqueId val="{00000000-F9D9-4E55-BBC1-C064A17FA2E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384.23</c:v>
                </c:pt>
              </c:numCache>
            </c:numRef>
          </c:val>
          <c:smooth val="0"/>
          <c:extLst>
            <c:ext xmlns:c16="http://schemas.microsoft.com/office/drawing/2014/chart" uri="{C3380CC4-5D6E-409C-BE32-E72D297353CC}">
              <c16:uniqueId val="{00000001-F9D9-4E55-BBC1-C064A17FA2E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844.53</c:v>
                </c:pt>
                <c:pt idx="1">
                  <c:v>867.77</c:v>
                </c:pt>
                <c:pt idx="2">
                  <c:v>897.62</c:v>
                </c:pt>
                <c:pt idx="3">
                  <c:v>935.82</c:v>
                </c:pt>
                <c:pt idx="4">
                  <c:v>899.6</c:v>
                </c:pt>
              </c:numCache>
            </c:numRef>
          </c:val>
          <c:extLst>
            <c:ext xmlns:c16="http://schemas.microsoft.com/office/drawing/2014/chart" uri="{C3380CC4-5D6E-409C-BE32-E72D297353CC}">
              <c16:uniqueId val="{00000000-956E-4B7C-A112-259CC810C12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439.43</c:v>
                </c:pt>
              </c:numCache>
            </c:numRef>
          </c:val>
          <c:smooth val="0"/>
          <c:extLst>
            <c:ext xmlns:c16="http://schemas.microsoft.com/office/drawing/2014/chart" uri="{C3380CC4-5D6E-409C-BE32-E72D297353CC}">
              <c16:uniqueId val="{00000001-956E-4B7C-A112-259CC810C12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87.43</c:v>
                </c:pt>
                <c:pt idx="1">
                  <c:v>84.79</c:v>
                </c:pt>
                <c:pt idx="2">
                  <c:v>87.33</c:v>
                </c:pt>
                <c:pt idx="3">
                  <c:v>90.57</c:v>
                </c:pt>
                <c:pt idx="4">
                  <c:v>92.77</c:v>
                </c:pt>
              </c:numCache>
            </c:numRef>
          </c:val>
          <c:extLst>
            <c:ext xmlns:c16="http://schemas.microsoft.com/office/drawing/2014/chart" uri="{C3380CC4-5D6E-409C-BE32-E72D297353CC}">
              <c16:uniqueId val="{00000000-B105-4249-92C4-C8857EBA404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94.41</c:v>
                </c:pt>
              </c:numCache>
            </c:numRef>
          </c:val>
          <c:smooth val="0"/>
          <c:extLst>
            <c:ext xmlns:c16="http://schemas.microsoft.com/office/drawing/2014/chart" uri="{C3380CC4-5D6E-409C-BE32-E72D297353CC}">
              <c16:uniqueId val="{00000001-B105-4249-92C4-C8857EBA404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251.75</c:v>
                </c:pt>
                <c:pt idx="1">
                  <c:v>286.60000000000002</c:v>
                </c:pt>
                <c:pt idx="2">
                  <c:v>288.97000000000003</c:v>
                </c:pt>
                <c:pt idx="3">
                  <c:v>296.27</c:v>
                </c:pt>
                <c:pt idx="4">
                  <c:v>289.36</c:v>
                </c:pt>
              </c:numCache>
            </c:numRef>
          </c:val>
          <c:extLst>
            <c:ext xmlns:c16="http://schemas.microsoft.com/office/drawing/2014/chart" uri="{C3380CC4-5D6E-409C-BE32-E72D297353CC}">
              <c16:uniqueId val="{00000000-28CA-4D94-9C15-E5B8C000589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192.13</c:v>
                </c:pt>
              </c:numCache>
            </c:numRef>
          </c:val>
          <c:smooth val="0"/>
          <c:extLst>
            <c:ext xmlns:c16="http://schemas.microsoft.com/office/drawing/2014/chart" uri="{C3380CC4-5D6E-409C-BE32-E72D297353CC}">
              <c16:uniqueId val="{00000001-28CA-4D94-9C15-E5B8C000589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I1" zoomScale="85" zoomScaleNormal="85" workbookViewId="0">
      <selection activeCell="CA36" sqref="CA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石川県　能登町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A7</v>
      </c>
      <c r="X8" s="76"/>
      <c r="Y8" s="76"/>
      <c r="Z8" s="76"/>
      <c r="AA8" s="76"/>
      <c r="AB8" s="76"/>
      <c r="AC8" s="76"/>
      <c r="AD8" s="76" t="str">
        <f>データ!$M$6</f>
        <v>非設置</v>
      </c>
      <c r="AE8" s="76"/>
      <c r="AF8" s="76"/>
      <c r="AG8" s="76"/>
      <c r="AH8" s="76"/>
      <c r="AI8" s="76"/>
      <c r="AJ8" s="76"/>
      <c r="AK8" s="2"/>
      <c r="AL8" s="59">
        <f>データ!$R$6</f>
        <v>16086</v>
      </c>
      <c r="AM8" s="59"/>
      <c r="AN8" s="59"/>
      <c r="AO8" s="59"/>
      <c r="AP8" s="59"/>
      <c r="AQ8" s="59"/>
      <c r="AR8" s="59"/>
      <c r="AS8" s="59"/>
      <c r="AT8" s="56">
        <f>データ!$S$6</f>
        <v>273.27</v>
      </c>
      <c r="AU8" s="57"/>
      <c r="AV8" s="57"/>
      <c r="AW8" s="57"/>
      <c r="AX8" s="57"/>
      <c r="AY8" s="57"/>
      <c r="AZ8" s="57"/>
      <c r="BA8" s="57"/>
      <c r="BB8" s="46">
        <f>データ!$T$6</f>
        <v>58.86</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62.87</v>
      </c>
      <c r="J10" s="57"/>
      <c r="K10" s="57"/>
      <c r="L10" s="57"/>
      <c r="M10" s="57"/>
      <c r="N10" s="57"/>
      <c r="O10" s="58"/>
      <c r="P10" s="46">
        <f>データ!$P$6</f>
        <v>92.17</v>
      </c>
      <c r="Q10" s="46"/>
      <c r="R10" s="46"/>
      <c r="S10" s="46"/>
      <c r="T10" s="46"/>
      <c r="U10" s="46"/>
      <c r="V10" s="46"/>
      <c r="W10" s="59">
        <f>データ!$Q$6</f>
        <v>5440</v>
      </c>
      <c r="X10" s="59"/>
      <c r="Y10" s="59"/>
      <c r="Z10" s="59"/>
      <c r="AA10" s="59"/>
      <c r="AB10" s="59"/>
      <c r="AC10" s="59"/>
      <c r="AD10" s="2"/>
      <c r="AE10" s="2"/>
      <c r="AF10" s="2"/>
      <c r="AG10" s="2"/>
      <c r="AH10" s="2"/>
      <c r="AI10" s="2"/>
      <c r="AJ10" s="2"/>
      <c r="AK10" s="2"/>
      <c r="AL10" s="59">
        <f>データ!$U$6</f>
        <v>14635</v>
      </c>
      <c r="AM10" s="59"/>
      <c r="AN10" s="59"/>
      <c r="AO10" s="59"/>
      <c r="AP10" s="59"/>
      <c r="AQ10" s="59"/>
      <c r="AR10" s="59"/>
      <c r="AS10" s="59"/>
      <c r="AT10" s="56">
        <f>データ!$V$6</f>
        <v>153.05000000000001</v>
      </c>
      <c r="AU10" s="57"/>
      <c r="AV10" s="57"/>
      <c r="AW10" s="57"/>
      <c r="AX10" s="57"/>
      <c r="AY10" s="57"/>
      <c r="AZ10" s="57"/>
      <c r="BA10" s="57"/>
      <c r="BB10" s="46">
        <f>データ!$W$6</f>
        <v>95.62</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112</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110</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111</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FNxNRjwW4qnSGUH+R1kHh6C0f+Ko2TL5IdzBh8Ji0djvWtzMMdc5D+hiBzGPoQHkbL38ZzajYohBccUla6b5jA==" saltValue="4Lm9vw0gSnzhl0w/83PnA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174637</v>
      </c>
      <c r="D6" s="20">
        <f t="shared" si="3"/>
        <v>46</v>
      </c>
      <c r="E6" s="20">
        <f t="shared" si="3"/>
        <v>1</v>
      </c>
      <c r="F6" s="20">
        <f t="shared" si="3"/>
        <v>0</v>
      </c>
      <c r="G6" s="20">
        <f t="shared" si="3"/>
        <v>1</v>
      </c>
      <c r="H6" s="20" t="str">
        <f t="shared" si="3"/>
        <v>石川県　能登町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62.87</v>
      </c>
      <c r="P6" s="21">
        <f t="shared" si="3"/>
        <v>92.17</v>
      </c>
      <c r="Q6" s="21">
        <f t="shared" si="3"/>
        <v>5440</v>
      </c>
      <c r="R6" s="21">
        <f t="shared" si="3"/>
        <v>16086</v>
      </c>
      <c r="S6" s="21">
        <f t="shared" si="3"/>
        <v>273.27</v>
      </c>
      <c r="T6" s="21">
        <f t="shared" si="3"/>
        <v>58.86</v>
      </c>
      <c r="U6" s="21">
        <f t="shared" si="3"/>
        <v>14635</v>
      </c>
      <c r="V6" s="21">
        <f t="shared" si="3"/>
        <v>153.05000000000001</v>
      </c>
      <c r="W6" s="21">
        <f t="shared" si="3"/>
        <v>95.62</v>
      </c>
      <c r="X6" s="22">
        <f>IF(X7="",NA(),X7)</f>
        <v>104.46</v>
      </c>
      <c r="Y6" s="22">
        <f t="shared" ref="Y6:AG6" si="4">IF(Y7="",NA(),Y7)</f>
        <v>103.61</v>
      </c>
      <c r="Z6" s="22">
        <f t="shared" si="4"/>
        <v>106.22</v>
      </c>
      <c r="AA6" s="22">
        <f t="shared" si="4"/>
        <v>104.81</v>
      </c>
      <c r="AB6" s="22">
        <f t="shared" si="4"/>
        <v>106.89</v>
      </c>
      <c r="AC6" s="22">
        <f t="shared" si="4"/>
        <v>110.05</v>
      </c>
      <c r="AD6" s="22">
        <f t="shared" si="4"/>
        <v>108.87</v>
      </c>
      <c r="AE6" s="22">
        <f t="shared" si="4"/>
        <v>108.61</v>
      </c>
      <c r="AF6" s="22">
        <f t="shared" si="4"/>
        <v>108.35</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8.86</v>
      </c>
      <c r="AS6" s="21" t="str">
        <f>IF(AS7="","",IF(AS7="-","【-】","【"&amp;SUBSTITUTE(TEXT(AS7,"#,##0.00"),"-","△")&amp;"】"))</f>
        <v>【1.30】</v>
      </c>
      <c r="AT6" s="22">
        <f>IF(AT7="",NA(),AT7)</f>
        <v>255.03</v>
      </c>
      <c r="AU6" s="22">
        <f t="shared" ref="AU6:BC6" si="6">IF(AU7="",NA(),AU7)</f>
        <v>230.05</v>
      </c>
      <c r="AV6" s="22">
        <f t="shared" si="6"/>
        <v>172.27</v>
      </c>
      <c r="AW6" s="22">
        <f t="shared" si="6"/>
        <v>149.52000000000001</v>
      </c>
      <c r="AX6" s="22">
        <f t="shared" si="6"/>
        <v>233.11</v>
      </c>
      <c r="AY6" s="22">
        <f t="shared" si="6"/>
        <v>359.47</v>
      </c>
      <c r="AZ6" s="22">
        <f t="shared" si="6"/>
        <v>369.69</v>
      </c>
      <c r="BA6" s="22">
        <f t="shared" si="6"/>
        <v>379.08</v>
      </c>
      <c r="BB6" s="22">
        <f t="shared" si="6"/>
        <v>367.55</v>
      </c>
      <c r="BC6" s="22">
        <f t="shared" si="6"/>
        <v>384.23</v>
      </c>
      <c r="BD6" s="21" t="str">
        <f>IF(BD7="","",IF(BD7="-","【-】","【"&amp;SUBSTITUTE(TEXT(BD7,"#,##0.00"),"-","△")&amp;"】"))</f>
        <v>【261.51】</v>
      </c>
      <c r="BE6" s="22">
        <f>IF(BE7="",NA(),BE7)</f>
        <v>844.53</v>
      </c>
      <c r="BF6" s="22">
        <f t="shared" ref="BF6:BN6" si="7">IF(BF7="",NA(),BF7)</f>
        <v>867.77</v>
      </c>
      <c r="BG6" s="22">
        <f t="shared" si="7"/>
        <v>897.62</v>
      </c>
      <c r="BH6" s="22">
        <f t="shared" si="7"/>
        <v>935.82</v>
      </c>
      <c r="BI6" s="22">
        <f t="shared" si="7"/>
        <v>899.6</v>
      </c>
      <c r="BJ6" s="22">
        <f t="shared" si="7"/>
        <v>401.79</v>
      </c>
      <c r="BK6" s="22">
        <f t="shared" si="7"/>
        <v>402.99</v>
      </c>
      <c r="BL6" s="22">
        <f t="shared" si="7"/>
        <v>398.98</v>
      </c>
      <c r="BM6" s="22">
        <f t="shared" si="7"/>
        <v>418.68</v>
      </c>
      <c r="BN6" s="22">
        <f t="shared" si="7"/>
        <v>439.43</v>
      </c>
      <c r="BO6" s="21" t="str">
        <f>IF(BO7="","",IF(BO7="-","【-】","【"&amp;SUBSTITUTE(TEXT(BO7,"#,##0.00"),"-","△")&amp;"】"))</f>
        <v>【265.16】</v>
      </c>
      <c r="BP6" s="22">
        <f>IF(BP7="",NA(),BP7)</f>
        <v>87.43</v>
      </c>
      <c r="BQ6" s="22">
        <f t="shared" ref="BQ6:BY6" si="8">IF(BQ7="",NA(),BQ7)</f>
        <v>84.79</v>
      </c>
      <c r="BR6" s="22">
        <f t="shared" si="8"/>
        <v>87.33</v>
      </c>
      <c r="BS6" s="22">
        <f t="shared" si="8"/>
        <v>90.57</v>
      </c>
      <c r="BT6" s="22">
        <f t="shared" si="8"/>
        <v>92.77</v>
      </c>
      <c r="BU6" s="22">
        <f t="shared" si="8"/>
        <v>100.12</v>
      </c>
      <c r="BV6" s="22">
        <f t="shared" si="8"/>
        <v>98.66</v>
      </c>
      <c r="BW6" s="22">
        <f t="shared" si="8"/>
        <v>98.64</v>
      </c>
      <c r="BX6" s="22">
        <f t="shared" si="8"/>
        <v>94.78</v>
      </c>
      <c r="BY6" s="22">
        <f t="shared" si="8"/>
        <v>94.41</v>
      </c>
      <c r="BZ6" s="21" t="str">
        <f>IF(BZ7="","",IF(BZ7="-","【-】","【"&amp;SUBSTITUTE(TEXT(BZ7,"#,##0.00"),"-","△")&amp;"】"))</f>
        <v>【102.35】</v>
      </c>
      <c r="CA6" s="22">
        <f>IF(CA7="",NA(),CA7)</f>
        <v>251.75</v>
      </c>
      <c r="CB6" s="22">
        <f t="shared" ref="CB6:CJ6" si="9">IF(CB7="",NA(),CB7)</f>
        <v>286.60000000000002</v>
      </c>
      <c r="CC6" s="22">
        <f t="shared" si="9"/>
        <v>288.97000000000003</v>
      </c>
      <c r="CD6" s="22">
        <f t="shared" si="9"/>
        <v>296.27</v>
      </c>
      <c r="CE6" s="22">
        <f t="shared" si="9"/>
        <v>289.36</v>
      </c>
      <c r="CF6" s="22">
        <f t="shared" si="9"/>
        <v>174.97</v>
      </c>
      <c r="CG6" s="22">
        <f t="shared" si="9"/>
        <v>178.59</v>
      </c>
      <c r="CH6" s="22">
        <f t="shared" si="9"/>
        <v>178.92</v>
      </c>
      <c r="CI6" s="22">
        <f t="shared" si="9"/>
        <v>181.3</v>
      </c>
      <c r="CJ6" s="22">
        <f t="shared" si="9"/>
        <v>192.13</v>
      </c>
      <c r="CK6" s="21" t="str">
        <f>IF(CK7="","",IF(CK7="-","【-】","【"&amp;SUBSTITUTE(TEXT(CK7,"#,##0.00"),"-","△")&amp;"】"))</f>
        <v>【167.74】</v>
      </c>
      <c r="CL6" s="22">
        <f>IF(CL7="",NA(),CL7)</f>
        <v>55.72</v>
      </c>
      <c r="CM6" s="22">
        <f t="shared" ref="CM6:CU6" si="10">IF(CM7="",NA(),CM7)</f>
        <v>47.79</v>
      </c>
      <c r="CN6" s="22">
        <f t="shared" si="10"/>
        <v>45.19</v>
      </c>
      <c r="CO6" s="22">
        <f t="shared" si="10"/>
        <v>43.52</v>
      </c>
      <c r="CP6" s="22">
        <f t="shared" si="10"/>
        <v>42.43</v>
      </c>
      <c r="CQ6" s="22">
        <f t="shared" si="10"/>
        <v>55.63</v>
      </c>
      <c r="CR6" s="22">
        <f t="shared" si="10"/>
        <v>55.03</v>
      </c>
      <c r="CS6" s="22">
        <f t="shared" si="10"/>
        <v>55.14</v>
      </c>
      <c r="CT6" s="22">
        <f t="shared" si="10"/>
        <v>55.89</v>
      </c>
      <c r="CU6" s="22">
        <f t="shared" si="10"/>
        <v>53.87</v>
      </c>
      <c r="CV6" s="21" t="str">
        <f>IF(CV7="","",IF(CV7="-","【-】","【"&amp;SUBSTITUTE(TEXT(CV7,"#,##0.00"),"-","△")&amp;"】"))</f>
        <v>【60.29】</v>
      </c>
      <c r="CW6" s="22">
        <f>IF(CW7="",NA(),CW7)</f>
        <v>76.2</v>
      </c>
      <c r="CX6" s="22">
        <f t="shared" ref="CX6:DF6" si="11">IF(CX7="",NA(),CX7)</f>
        <v>78.14</v>
      </c>
      <c r="CY6" s="22">
        <f t="shared" si="11"/>
        <v>80.239999999999995</v>
      </c>
      <c r="CZ6" s="22">
        <f t="shared" si="11"/>
        <v>81.3</v>
      </c>
      <c r="DA6" s="22">
        <f t="shared" si="11"/>
        <v>82.66</v>
      </c>
      <c r="DB6" s="22">
        <f t="shared" si="11"/>
        <v>82.04</v>
      </c>
      <c r="DC6" s="22">
        <f t="shared" si="11"/>
        <v>81.900000000000006</v>
      </c>
      <c r="DD6" s="22">
        <f t="shared" si="11"/>
        <v>81.39</v>
      </c>
      <c r="DE6" s="22">
        <f t="shared" si="11"/>
        <v>81.27</v>
      </c>
      <c r="DF6" s="22">
        <f t="shared" si="11"/>
        <v>79.489999999999995</v>
      </c>
      <c r="DG6" s="21" t="str">
        <f>IF(DG7="","",IF(DG7="-","【-】","【"&amp;SUBSTITUTE(TEXT(DG7,"#,##0.00"),"-","△")&amp;"】"))</f>
        <v>【90.12】</v>
      </c>
      <c r="DH6" s="22">
        <f>IF(DH7="",NA(),DH7)</f>
        <v>37.17</v>
      </c>
      <c r="DI6" s="22">
        <f t="shared" ref="DI6:DQ6" si="12">IF(DI7="",NA(),DI7)</f>
        <v>38.78</v>
      </c>
      <c r="DJ6" s="22">
        <f t="shared" si="12"/>
        <v>40.15</v>
      </c>
      <c r="DK6" s="22">
        <f t="shared" si="12"/>
        <v>41.59</v>
      </c>
      <c r="DL6" s="22">
        <f t="shared" si="12"/>
        <v>40.200000000000003</v>
      </c>
      <c r="DM6" s="22">
        <f t="shared" si="12"/>
        <v>48.05</v>
      </c>
      <c r="DN6" s="22">
        <f t="shared" si="12"/>
        <v>48.87</v>
      </c>
      <c r="DO6" s="22">
        <f t="shared" si="12"/>
        <v>49.92</v>
      </c>
      <c r="DP6" s="22">
        <f t="shared" si="12"/>
        <v>50.63</v>
      </c>
      <c r="DQ6" s="22">
        <f t="shared" si="12"/>
        <v>50.75</v>
      </c>
      <c r="DR6" s="21" t="str">
        <f>IF(DR7="","",IF(DR7="-","【-】","【"&amp;SUBSTITUTE(TEXT(DR7,"#,##0.00"),"-","△")&amp;"】"))</f>
        <v>【50.88】</v>
      </c>
      <c r="DS6" s="22">
        <f>IF(DS7="",NA(),DS7)</f>
        <v>16.03</v>
      </c>
      <c r="DT6" s="22">
        <f t="shared" ref="DT6:EB6" si="13">IF(DT7="",NA(),DT7)</f>
        <v>16.579999999999998</v>
      </c>
      <c r="DU6" s="22">
        <f t="shared" si="13"/>
        <v>15.78</v>
      </c>
      <c r="DV6" s="22">
        <f t="shared" si="13"/>
        <v>14.49</v>
      </c>
      <c r="DW6" s="22">
        <f t="shared" si="13"/>
        <v>13.92</v>
      </c>
      <c r="DX6" s="22">
        <f t="shared" si="13"/>
        <v>13.39</v>
      </c>
      <c r="DY6" s="22">
        <f t="shared" si="13"/>
        <v>14.85</v>
      </c>
      <c r="DZ6" s="22">
        <f t="shared" si="13"/>
        <v>16.88</v>
      </c>
      <c r="EA6" s="22">
        <f t="shared" si="13"/>
        <v>18.28</v>
      </c>
      <c r="EB6" s="22">
        <f t="shared" si="13"/>
        <v>21.14</v>
      </c>
      <c r="EC6" s="21" t="str">
        <f>IF(EC7="","",IF(EC7="-","【-】","【"&amp;SUBSTITUTE(TEXT(EC7,"#,##0.00"),"-","△")&amp;"】"))</f>
        <v>【22.30】</v>
      </c>
      <c r="ED6" s="22">
        <f>IF(ED7="",NA(),ED7)</f>
        <v>0.87</v>
      </c>
      <c r="EE6" s="22">
        <f t="shared" ref="EE6:EM6" si="14">IF(EE7="",NA(),EE7)</f>
        <v>1.35</v>
      </c>
      <c r="EF6" s="22">
        <f t="shared" si="14"/>
        <v>1.49</v>
      </c>
      <c r="EG6" s="22">
        <f t="shared" si="14"/>
        <v>1.69</v>
      </c>
      <c r="EH6" s="22">
        <f t="shared" si="14"/>
        <v>0.97</v>
      </c>
      <c r="EI6" s="22">
        <f t="shared" si="14"/>
        <v>0.54</v>
      </c>
      <c r="EJ6" s="22">
        <f t="shared" si="14"/>
        <v>0.5</v>
      </c>
      <c r="EK6" s="22">
        <f t="shared" si="14"/>
        <v>0.52</v>
      </c>
      <c r="EL6" s="22">
        <f t="shared" si="14"/>
        <v>0.53</v>
      </c>
      <c r="EM6" s="22">
        <f t="shared" si="14"/>
        <v>0.5</v>
      </c>
      <c r="EN6" s="21" t="str">
        <f>IF(EN7="","",IF(EN7="-","【-】","【"&amp;SUBSTITUTE(TEXT(EN7,"#,##0.00"),"-","△")&amp;"】"))</f>
        <v>【0.66】</v>
      </c>
    </row>
    <row r="7" spans="1:144" s="23" customFormat="1" x14ac:dyDescent="0.15">
      <c r="A7" s="15"/>
      <c r="B7" s="24">
        <v>2021</v>
      </c>
      <c r="C7" s="24">
        <v>174637</v>
      </c>
      <c r="D7" s="24">
        <v>46</v>
      </c>
      <c r="E7" s="24">
        <v>1</v>
      </c>
      <c r="F7" s="24">
        <v>0</v>
      </c>
      <c r="G7" s="24">
        <v>1</v>
      </c>
      <c r="H7" s="24" t="s">
        <v>93</v>
      </c>
      <c r="I7" s="24" t="s">
        <v>94</v>
      </c>
      <c r="J7" s="24" t="s">
        <v>95</v>
      </c>
      <c r="K7" s="24" t="s">
        <v>96</v>
      </c>
      <c r="L7" s="24" t="s">
        <v>97</v>
      </c>
      <c r="M7" s="24" t="s">
        <v>98</v>
      </c>
      <c r="N7" s="25" t="s">
        <v>99</v>
      </c>
      <c r="O7" s="25">
        <v>62.87</v>
      </c>
      <c r="P7" s="25">
        <v>92.17</v>
      </c>
      <c r="Q7" s="25">
        <v>5440</v>
      </c>
      <c r="R7" s="25">
        <v>16086</v>
      </c>
      <c r="S7" s="25">
        <v>273.27</v>
      </c>
      <c r="T7" s="25">
        <v>58.86</v>
      </c>
      <c r="U7" s="25">
        <v>14635</v>
      </c>
      <c r="V7" s="25">
        <v>153.05000000000001</v>
      </c>
      <c r="W7" s="25">
        <v>95.62</v>
      </c>
      <c r="X7" s="25">
        <v>104.46</v>
      </c>
      <c r="Y7" s="25">
        <v>103.61</v>
      </c>
      <c r="Z7" s="25">
        <v>106.22</v>
      </c>
      <c r="AA7" s="25">
        <v>104.81</v>
      </c>
      <c r="AB7" s="25">
        <v>106.89</v>
      </c>
      <c r="AC7" s="25">
        <v>110.05</v>
      </c>
      <c r="AD7" s="25">
        <v>108.87</v>
      </c>
      <c r="AE7" s="25">
        <v>108.61</v>
      </c>
      <c r="AF7" s="25">
        <v>108.35</v>
      </c>
      <c r="AG7" s="25">
        <v>107.81</v>
      </c>
      <c r="AH7" s="25">
        <v>111.39</v>
      </c>
      <c r="AI7" s="25">
        <v>0</v>
      </c>
      <c r="AJ7" s="25">
        <v>0</v>
      </c>
      <c r="AK7" s="25">
        <v>0</v>
      </c>
      <c r="AL7" s="25">
        <v>0</v>
      </c>
      <c r="AM7" s="25">
        <v>0</v>
      </c>
      <c r="AN7" s="25">
        <v>2.64</v>
      </c>
      <c r="AO7" s="25">
        <v>3.16</v>
      </c>
      <c r="AP7" s="25">
        <v>3.59</v>
      </c>
      <c r="AQ7" s="25">
        <v>3.98</v>
      </c>
      <c r="AR7" s="25">
        <v>8.86</v>
      </c>
      <c r="AS7" s="25">
        <v>1.3</v>
      </c>
      <c r="AT7" s="25">
        <v>255.03</v>
      </c>
      <c r="AU7" s="25">
        <v>230.05</v>
      </c>
      <c r="AV7" s="25">
        <v>172.27</v>
      </c>
      <c r="AW7" s="25">
        <v>149.52000000000001</v>
      </c>
      <c r="AX7" s="25">
        <v>233.11</v>
      </c>
      <c r="AY7" s="25">
        <v>359.47</v>
      </c>
      <c r="AZ7" s="25">
        <v>369.69</v>
      </c>
      <c r="BA7" s="25">
        <v>379.08</v>
      </c>
      <c r="BB7" s="25">
        <v>367.55</v>
      </c>
      <c r="BC7" s="25">
        <v>384.23</v>
      </c>
      <c r="BD7" s="25">
        <v>261.51</v>
      </c>
      <c r="BE7" s="25">
        <v>844.53</v>
      </c>
      <c r="BF7" s="25">
        <v>867.77</v>
      </c>
      <c r="BG7" s="25">
        <v>897.62</v>
      </c>
      <c r="BH7" s="25">
        <v>935.82</v>
      </c>
      <c r="BI7" s="25">
        <v>899.6</v>
      </c>
      <c r="BJ7" s="25">
        <v>401.79</v>
      </c>
      <c r="BK7" s="25">
        <v>402.99</v>
      </c>
      <c r="BL7" s="25">
        <v>398.98</v>
      </c>
      <c r="BM7" s="25">
        <v>418.68</v>
      </c>
      <c r="BN7" s="25">
        <v>439.43</v>
      </c>
      <c r="BO7" s="25">
        <v>265.16000000000003</v>
      </c>
      <c r="BP7" s="25">
        <v>87.43</v>
      </c>
      <c r="BQ7" s="25">
        <v>84.79</v>
      </c>
      <c r="BR7" s="25">
        <v>87.33</v>
      </c>
      <c r="BS7" s="25">
        <v>90.57</v>
      </c>
      <c r="BT7" s="25">
        <v>92.77</v>
      </c>
      <c r="BU7" s="25">
        <v>100.12</v>
      </c>
      <c r="BV7" s="25">
        <v>98.66</v>
      </c>
      <c r="BW7" s="25">
        <v>98.64</v>
      </c>
      <c r="BX7" s="25">
        <v>94.78</v>
      </c>
      <c r="BY7" s="25">
        <v>94.41</v>
      </c>
      <c r="BZ7" s="25">
        <v>102.35</v>
      </c>
      <c r="CA7" s="25">
        <v>251.75</v>
      </c>
      <c r="CB7" s="25">
        <v>286.60000000000002</v>
      </c>
      <c r="CC7" s="25">
        <v>288.97000000000003</v>
      </c>
      <c r="CD7" s="25">
        <v>296.27</v>
      </c>
      <c r="CE7" s="25">
        <v>289.36</v>
      </c>
      <c r="CF7" s="25">
        <v>174.97</v>
      </c>
      <c r="CG7" s="25">
        <v>178.59</v>
      </c>
      <c r="CH7" s="25">
        <v>178.92</v>
      </c>
      <c r="CI7" s="25">
        <v>181.3</v>
      </c>
      <c r="CJ7" s="25">
        <v>192.13</v>
      </c>
      <c r="CK7" s="25">
        <v>167.74</v>
      </c>
      <c r="CL7" s="25">
        <v>55.72</v>
      </c>
      <c r="CM7" s="25">
        <v>47.79</v>
      </c>
      <c r="CN7" s="25">
        <v>45.19</v>
      </c>
      <c r="CO7" s="25">
        <v>43.52</v>
      </c>
      <c r="CP7" s="25">
        <v>42.43</v>
      </c>
      <c r="CQ7" s="25">
        <v>55.63</v>
      </c>
      <c r="CR7" s="25">
        <v>55.03</v>
      </c>
      <c r="CS7" s="25">
        <v>55.14</v>
      </c>
      <c r="CT7" s="25">
        <v>55.89</v>
      </c>
      <c r="CU7" s="25">
        <v>53.87</v>
      </c>
      <c r="CV7" s="25">
        <v>60.29</v>
      </c>
      <c r="CW7" s="25">
        <v>76.2</v>
      </c>
      <c r="CX7" s="25">
        <v>78.14</v>
      </c>
      <c r="CY7" s="25">
        <v>80.239999999999995</v>
      </c>
      <c r="CZ7" s="25">
        <v>81.3</v>
      </c>
      <c r="DA7" s="25">
        <v>82.66</v>
      </c>
      <c r="DB7" s="25">
        <v>82.04</v>
      </c>
      <c r="DC7" s="25">
        <v>81.900000000000006</v>
      </c>
      <c r="DD7" s="25">
        <v>81.39</v>
      </c>
      <c r="DE7" s="25">
        <v>81.27</v>
      </c>
      <c r="DF7" s="25">
        <v>79.489999999999995</v>
      </c>
      <c r="DG7" s="25">
        <v>90.12</v>
      </c>
      <c r="DH7" s="25">
        <v>37.17</v>
      </c>
      <c r="DI7" s="25">
        <v>38.78</v>
      </c>
      <c r="DJ7" s="25">
        <v>40.15</v>
      </c>
      <c r="DK7" s="25">
        <v>41.59</v>
      </c>
      <c r="DL7" s="25">
        <v>40.200000000000003</v>
      </c>
      <c r="DM7" s="25">
        <v>48.05</v>
      </c>
      <c r="DN7" s="25">
        <v>48.87</v>
      </c>
      <c r="DO7" s="25">
        <v>49.92</v>
      </c>
      <c r="DP7" s="25">
        <v>50.63</v>
      </c>
      <c r="DQ7" s="25">
        <v>50.75</v>
      </c>
      <c r="DR7" s="25">
        <v>50.88</v>
      </c>
      <c r="DS7" s="25">
        <v>16.03</v>
      </c>
      <c r="DT7" s="25">
        <v>16.579999999999998</v>
      </c>
      <c r="DU7" s="25">
        <v>15.78</v>
      </c>
      <c r="DV7" s="25">
        <v>14.49</v>
      </c>
      <c r="DW7" s="25">
        <v>13.92</v>
      </c>
      <c r="DX7" s="25">
        <v>13.39</v>
      </c>
      <c r="DY7" s="25">
        <v>14.85</v>
      </c>
      <c r="DZ7" s="25">
        <v>16.88</v>
      </c>
      <c r="EA7" s="25">
        <v>18.28</v>
      </c>
      <c r="EB7" s="25">
        <v>21.14</v>
      </c>
      <c r="EC7" s="25">
        <v>22.3</v>
      </c>
      <c r="ED7" s="25">
        <v>0.87</v>
      </c>
      <c r="EE7" s="25">
        <v>1.35</v>
      </c>
      <c r="EF7" s="25">
        <v>1.49</v>
      </c>
      <c r="EG7" s="25">
        <v>1.69</v>
      </c>
      <c r="EH7" s="25">
        <v>0.97</v>
      </c>
      <c r="EI7" s="25">
        <v>0.54</v>
      </c>
      <c r="EJ7" s="25">
        <v>0.5</v>
      </c>
      <c r="EK7" s="25">
        <v>0.52</v>
      </c>
      <c r="EL7" s="25">
        <v>0.53</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大澤 融</cp:lastModifiedBy>
  <dcterms:created xsi:type="dcterms:W3CDTF">2022-12-01T00:57:45Z</dcterms:created>
  <dcterms:modified xsi:type="dcterms:W3CDTF">2023-01-20T06:49:26Z</dcterms:modified>
  <cp:category/>
</cp:coreProperties>
</file>